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P:\Data\Desktop\Vascular Business case &amp; consultation\"/>
    </mc:Choice>
  </mc:AlternateContent>
  <xr:revisionPtr revIDLastSave="0" documentId="8_{8D0305DE-F4B0-42A5-A3E4-14F90BACDB54}" xr6:coauthVersionLast="36" xr6:coauthVersionMax="36" xr10:uidLastSave="{00000000-0000-0000-0000-000000000000}"/>
  <bookViews>
    <workbookView xWindow="0" yWindow="0" windowWidth="20496" windowHeight="72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1" l="1"/>
  <c r="J4" i="1"/>
  <c r="K4" i="1"/>
  <c r="I5" i="1"/>
  <c r="O6" i="1" s="1"/>
  <c r="J5" i="1"/>
  <c r="K5" i="1"/>
  <c r="Q5" i="1" s="1"/>
  <c r="I6" i="1"/>
  <c r="J6" i="1"/>
  <c r="P7" i="1" s="1"/>
  <c r="K6" i="1"/>
  <c r="I7" i="1"/>
  <c r="J7" i="1"/>
  <c r="K7" i="1"/>
  <c r="I8" i="1"/>
  <c r="J8" i="1"/>
  <c r="K8" i="1"/>
  <c r="I9" i="1"/>
  <c r="J9" i="1"/>
  <c r="K9" i="1"/>
  <c r="I3" i="1"/>
  <c r="O3" i="1" s="1"/>
  <c r="J3" i="1"/>
  <c r="P6" i="1" s="1"/>
  <c r="K3" i="1"/>
  <c r="Q3" i="1" s="1"/>
  <c r="H4" i="1"/>
  <c r="H5" i="1"/>
  <c r="H6" i="1"/>
  <c r="N9" i="1" s="1"/>
  <c r="H7" i="1"/>
  <c r="H8" i="1"/>
  <c r="H9" i="1"/>
  <c r="H3" i="1"/>
  <c r="N5" i="1" s="1"/>
  <c r="P3" i="1"/>
  <c r="P4" i="1"/>
  <c r="N6" i="1"/>
  <c r="N4" i="1"/>
  <c r="P9" i="1" l="1"/>
  <c r="Q4" i="1"/>
  <c r="P8" i="1"/>
  <c r="P5" i="1"/>
  <c r="N7" i="1"/>
  <c r="N3" i="1"/>
  <c r="O4" i="1"/>
  <c r="O8" i="1"/>
  <c r="O9" i="1"/>
  <c r="Q8" i="1"/>
  <c r="O7" i="1"/>
  <c r="O5" i="1"/>
  <c r="Q9" i="1"/>
  <c r="Q6" i="1"/>
  <c r="Q7" i="1"/>
  <c r="N8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K14" i="1"/>
  <c r="J14" i="1"/>
  <c r="I14" i="1"/>
  <c r="H15" i="1"/>
  <c r="H16" i="1"/>
  <c r="H17" i="1"/>
  <c r="H18" i="1"/>
  <c r="H19" i="1"/>
  <c r="H20" i="1"/>
  <c r="H14" i="1"/>
  <c r="O20" i="1" l="1"/>
  <c r="O18" i="1"/>
  <c r="O16" i="1"/>
  <c r="O14" i="1"/>
  <c r="O19" i="1"/>
  <c r="O17" i="1"/>
  <c r="O15" i="1"/>
  <c r="N20" i="1"/>
  <c r="N18" i="1"/>
  <c r="N16" i="1"/>
  <c r="N14" i="1"/>
  <c r="N19" i="1"/>
  <c r="N15" i="1"/>
  <c r="N17" i="1"/>
  <c r="P20" i="1"/>
  <c r="P18" i="1"/>
  <c r="P16" i="1"/>
  <c r="P14" i="1"/>
  <c r="P19" i="1"/>
  <c r="P17" i="1"/>
  <c r="P15" i="1"/>
  <c r="Q20" i="1"/>
  <c r="Q18" i="1"/>
  <c r="Q16" i="1"/>
  <c r="Q14" i="1"/>
  <c r="Q19" i="1"/>
  <c r="Q17" i="1"/>
  <c r="Q15" i="1"/>
</calcChain>
</file>

<file path=xl/sharedStrings.xml><?xml version="1.0" encoding="utf-8"?>
<sst xmlns="http://schemas.openxmlformats.org/spreadsheetml/2006/main" count="74" uniqueCount="18">
  <si>
    <t>All Ages</t>
  </si>
  <si>
    <t>0 - 16</t>
  </si>
  <si>
    <t>17 - 64</t>
  </si>
  <si>
    <t>65 +</t>
  </si>
  <si>
    <t>Total WY Population</t>
  </si>
  <si>
    <t>Inbound Travel Time Population</t>
  </si>
  <si>
    <t>Over 120.1 Minutes</t>
  </si>
  <si>
    <t xml:space="preserve">0 - 20 Minutes </t>
  </si>
  <si>
    <t>20.1 - 40 Minutes</t>
  </si>
  <si>
    <t>40.1 - 60 Minutes</t>
  </si>
  <si>
    <t>60.1 - 80 Minutes</t>
  </si>
  <si>
    <t>80.1 - 100 Minutes</t>
  </si>
  <si>
    <t>100.1 - 120 Minutes</t>
  </si>
  <si>
    <t>Inbound Travel Time Population (Cum %)</t>
  </si>
  <si>
    <t>Outbound Travel Time Population (Cum %)</t>
  </si>
  <si>
    <t>Outbound Travel Time Population</t>
  </si>
  <si>
    <t>Outbound Travel Time Population (%)</t>
  </si>
  <si>
    <t xml:space="preserve"> Inbound Travel Time Population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</si>
</sst>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3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9" fontId="0" fillId="0" borderId="4" xfId="1" applyFont="1" applyBorder="1"/>
    <xf numFmtId="9" fontId="0" fillId="0" borderId="5" xfId="1" applyFont="1" applyBorder="1"/>
    <xf numFmtId="9" fontId="0" fillId="0" borderId="6" xfId="1" applyFont="1" applyBorder="1"/>
    <xf numFmtId="9" fontId="0" fillId="0" borderId="7" xfId="1" applyFont="1" applyBorder="1"/>
    <xf numFmtId="9" fontId="0" fillId="0" borderId="0" xfId="1" applyFont="1" applyBorder="1"/>
    <xf numFmtId="9" fontId="0" fillId="0" borderId="8" xfId="1" applyFont="1" applyBorder="1"/>
    <xf numFmtId="9" fontId="0" fillId="0" borderId="9" xfId="1" applyFont="1" applyBorder="1"/>
    <xf numFmtId="9" fontId="0" fillId="0" borderId="10" xfId="1" applyFont="1" applyBorder="1"/>
    <xf numFmtId="9" fontId="0" fillId="0" borderId="11" xfId="1" applyFont="1" applyBorder="1"/>
    <xf numFmtId="0" fontId="0" fillId="0" borderId="9" xfId="0" applyBorder="1" applyAlignment="1">
      <alignment horizontal="center" vertical="center"/>
    </xf>
    <xf numFmtId="3" fontId="0" fillId="0" borderId="4" xfId="0" applyNumberFormat="1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5" xfId="0" applyNumberFormat="1" applyBorder="1"/>
    <xf numFmtId="3" fontId="0" fillId="0" borderId="0" xfId="0" applyNumberFormat="1" applyBorder="1"/>
    <xf numFmtId="3" fontId="0" fillId="0" borderId="10" xfId="0" applyNumberFormat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9" fontId="0" fillId="0" borderId="0" xfId="1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workbookViewId="0">
      <selection activeCell="D8" sqref="D8"/>
    </sheetView>
  </sheetViews>
  <sheetFormatPr defaultRowHeight="15" x14ac:dyDescent="0.25"/>
  <cols>
    <col min="1" max="1" width="16.6328125" bestFit="1" customWidth="1"/>
    <col min="7" max="7" width="16.6328125" bestFit="1" customWidth="1"/>
  </cols>
  <sheetData>
    <row r="1" spans="1:17" x14ac:dyDescent="0.25">
      <c r="B1" s="31" t="s">
        <v>15</v>
      </c>
      <c r="C1" s="32"/>
      <c r="D1" s="32"/>
      <c r="E1" s="33"/>
      <c r="H1" s="31" t="s">
        <v>16</v>
      </c>
      <c r="I1" s="32"/>
      <c r="J1" s="32"/>
      <c r="K1" s="33"/>
      <c r="N1" s="31" t="s">
        <v>14</v>
      </c>
      <c r="O1" s="32"/>
      <c r="P1" s="32"/>
      <c r="Q1" s="33"/>
    </row>
    <row r="2" spans="1:17" ht="17.100000000000001" customHeight="1" x14ac:dyDescent="0.25">
      <c r="B2" s="3" t="s">
        <v>0</v>
      </c>
      <c r="C2" s="3" t="s">
        <v>1</v>
      </c>
      <c r="D2" s="3" t="s">
        <v>2</v>
      </c>
      <c r="E2" s="3" t="s">
        <v>3</v>
      </c>
      <c r="H2" s="8" t="s">
        <v>0</v>
      </c>
      <c r="I2" s="18" t="s">
        <v>1</v>
      </c>
      <c r="J2" s="8" t="s">
        <v>2</v>
      </c>
      <c r="K2" s="8" t="s">
        <v>3</v>
      </c>
      <c r="N2" s="8" t="s">
        <v>0</v>
      </c>
      <c r="O2" s="18" t="s">
        <v>1</v>
      </c>
      <c r="P2" s="8" t="s">
        <v>2</v>
      </c>
      <c r="Q2" s="8" t="s">
        <v>3</v>
      </c>
    </row>
    <row r="3" spans="1:17" x14ac:dyDescent="0.25">
      <c r="A3" s="1" t="s">
        <v>7</v>
      </c>
      <c r="B3" s="4">
        <v>111238</v>
      </c>
      <c r="C3" s="4">
        <v>33060</v>
      </c>
      <c r="D3" s="4">
        <v>67936</v>
      </c>
      <c r="E3" s="4">
        <v>10242</v>
      </c>
      <c r="G3" s="5" t="s">
        <v>7</v>
      </c>
      <c r="H3" s="9">
        <f>B3/B$10</f>
        <v>4.8216867104313547E-2</v>
      </c>
      <c r="I3" s="12">
        <f t="shared" ref="I3:K3" si="0">C3/C$10</f>
        <v>6.6288505380677681E-2</v>
      </c>
      <c r="J3" s="12">
        <f t="shared" si="0"/>
        <v>4.7502809151786493E-2</v>
      </c>
      <c r="K3" s="15">
        <f t="shared" si="0"/>
        <v>2.7083845683958337E-2</v>
      </c>
      <c r="L3" s="30"/>
      <c r="M3" s="5" t="s">
        <v>7</v>
      </c>
      <c r="N3" s="9">
        <f>H3</f>
        <v>4.8216867104313547E-2</v>
      </c>
      <c r="O3" s="12">
        <f t="shared" ref="O3:Q3" si="1">I3</f>
        <v>6.6288505380677681E-2</v>
      </c>
      <c r="P3" s="12">
        <f t="shared" si="1"/>
        <v>4.7502809151786493E-2</v>
      </c>
      <c r="Q3" s="15">
        <f t="shared" si="1"/>
        <v>2.7083845683958337E-2</v>
      </c>
    </row>
    <row r="4" spans="1:17" x14ac:dyDescent="0.25">
      <c r="A4" s="2" t="s">
        <v>8</v>
      </c>
      <c r="B4" s="4">
        <v>203065</v>
      </c>
      <c r="C4" s="4">
        <v>53161</v>
      </c>
      <c r="D4" s="4">
        <v>123496</v>
      </c>
      <c r="E4" s="4">
        <v>26408</v>
      </c>
      <c r="G4" s="6" t="s">
        <v>8</v>
      </c>
      <c r="H4" s="10">
        <f t="shared" ref="H4:H9" si="2">B4/B$10</f>
        <v>8.8019904336085059E-2</v>
      </c>
      <c r="I4" s="13">
        <f t="shared" ref="I4:I9" si="3">C4/C$10</f>
        <v>0.10659295930254707</v>
      </c>
      <c r="J4" s="13">
        <f t="shared" ref="J4:J9" si="4">D4/D$10</f>
        <v>8.6351962420646272E-2</v>
      </c>
      <c r="K4" s="16">
        <f t="shared" ref="K4:K9" si="5">E4/E$10</f>
        <v>6.9833059638934949E-2</v>
      </c>
      <c r="L4" s="30"/>
      <c r="M4" s="6" t="s">
        <v>8</v>
      </c>
      <c r="N4" s="10">
        <f>H3+H4</f>
        <v>0.13623677144039861</v>
      </c>
      <c r="O4" s="13">
        <f t="shared" ref="O4:Q4" si="6">I3+I4</f>
        <v>0.17288146468322474</v>
      </c>
      <c r="P4" s="13">
        <f t="shared" si="6"/>
        <v>0.13385477157243275</v>
      </c>
      <c r="Q4" s="16">
        <f t="shared" si="6"/>
        <v>9.6916905322893293E-2</v>
      </c>
    </row>
    <row r="5" spans="1:17" x14ac:dyDescent="0.25">
      <c r="A5" s="2" t="s">
        <v>9</v>
      </c>
      <c r="B5" s="4">
        <v>296468</v>
      </c>
      <c r="C5" s="4">
        <v>61027</v>
      </c>
      <c r="D5" s="4">
        <v>183117</v>
      </c>
      <c r="E5" s="4">
        <v>52324</v>
      </c>
      <c r="G5" s="6" t="s">
        <v>9</v>
      </c>
      <c r="H5" s="10">
        <f t="shared" si="2"/>
        <v>0.12850606947878987</v>
      </c>
      <c r="I5" s="13">
        <f t="shared" si="3"/>
        <v>0.12236505196208762</v>
      </c>
      <c r="J5" s="13">
        <f t="shared" si="4"/>
        <v>0.12804068392969395</v>
      </c>
      <c r="K5" s="16">
        <f t="shared" si="5"/>
        <v>0.13836507923915603</v>
      </c>
      <c r="L5" s="30"/>
      <c r="M5" s="6" t="s">
        <v>9</v>
      </c>
      <c r="N5" s="10">
        <f>H3+H4+H5</f>
        <v>0.26474284091918848</v>
      </c>
      <c r="O5" s="13">
        <f t="shared" ref="O5:Q5" si="7">I3+I4+I5</f>
        <v>0.29524651664531237</v>
      </c>
      <c r="P5" s="13">
        <f t="shared" si="7"/>
        <v>0.26189545550212667</v>
      </c>
      <c r="Q5" s="16">
        <f t="shared" si="7"/>
        <v>0.23528198456204932</v>
      </c>
    </row>
    <row r="6" spans="1:17" x14ac:dyDescent="0.25">
      <c r="A6" s="2" t="s">
        <v>10</v>
      </c>
      <c r="B6" s="4">
        <v>627802</v>
      </c>
      <c r="C6" s="4">
        <v>128854</v>
      </c>
      <c r="D6" s="4">
        <v>408506</v>
      </c>
      <c r="E6" s="4">
        <v>90442</v>
      </c>
      <c r="G6" s="6" t="s">
        <v>10</v>
      </c>
      <c r="H6" s="10">
        <f t="shared" si="2"/>
        <v>0.27212504361659012</v>
      </c>
      <c r="I6" s="13">
        <f t="shared" si="3"/>
        <v>0.2583647632281259</v>
      </c>
      <c r="J6" s="13">
        <f t="shared" si="4"/>
        <v>0.28563916856099408</v>
      </c>
      <c r="K6" s="16">
        <f t="shared" si="5"/>
        <v>0.23916394955561021</v>
      </c>
      <c r="L6" s="30"/>
      <c r="M6" s="6" t="s">
        <v>10</v>
      </c>
      <c r="N6" s="10">
        <f>SUM(H3:H6)</f>
        <v>0.53686788453577861</v>
      </c>
      <c r="O6" s="13">
        <f t="shared" ref="O6:Q6" si="8">SUM(I3:I6)</f>
        <v>0.55361127987343828</v>
      </c>
      <c r="P6" s="13">
        <f t="shared" si="8"/>
        <v>0.5475346240631207</v>
      </c>
      <c r="Q6" s="16">
        <f t="shared" si="8"/>
        <v>0.47444593411765956</v>
      </c>
    </row>
    <row r="7" spans="1:17" x14ac:dyDescent="0.25">
      <c r="A7" s="2" t="s">
        <v>11</v>
      </c>
      <c r="B7" s="4">
        <v>585378</v>
      </c>
      <c r="C7" s="4">
        <v>126483</v>
      </c>
      <c r="D7" s="4">
        <v>358567</v>
      </c>
      <c r="E7" s="4">
        <v>100328</v>
      </c>
      <c r="G7" s="6" t="s">
        <v>11</v>
      </c>
      <c r="H7" s="10">
        <f t="shared" si="2"/>
        <v>0.25373607249131463</v>
      </c>
      <c r="I7" s="13">
        <f t="shared" si="3"/>
        <v>0.25361067834435136</v>
      </c>
      <c r="J7" s="13">
        <f t="shared" si="4"/>
        <v>0.25072038049235496</v>
      </c>
      <c r="K7" s="16">
        <f t="shared" si="5"/>
        <v>0.2653063922847268</v>
      </c>
      <c r="L7" s="30"/>
      <c r="M7" s="6" t="s">
        <v>11</v>
      </c>
      <c r="N7" s="10">
        <f>SUM(H3:H7)</f>
        <v>0.7906039570270933</v>
      </c>
      <c r="O7" s="13">
        <f t="shared" ref="O7:Q7" si="9">SUM(I3:I7)</f>
        <v>0.80722195821778964</v>
      </c>
      <c r="P7" s="13">
        <f t="shared" si="9"/>
        <v>0.79825500455547571</v>
      </c>
      <c r="Q7" s="16">
        <f t="shared" si="9"/>
        <v>0.73975232640238642</v>
      </c>
    </row>
    <row r="8" spans="1:17" x14ac:dyDescent="0.25">
      <c r="A8" s="2" t="s">
        <v>12</v>
      </c>
      <c r="B8" s="4">
        <v>375473</v>
      </c>
      <c r="C8" s="4">
        <v>75415</v>
      </c>
      <c r="D8" s="4">
        <v>225990</v>
      </c>
      <c r="E8" s="4">
        <v>74068</v>
      </c>
      <c r="G8" s="6" t="s">
        <v>12</v>
      </c>
      <c r="H8" s="10">
        <f t="shared" si="2"/>
        <v>0.16275132366869163</v>
      </c>
      <c r="I8" s="13">
        <f t="shared" si="3"/>
        <v>0.15121438697168202</v>
      </c>
      <c r="J8" s="13">
        <f t="shared" si="4"/>
        <v>0.15801872115244098</v>
      </c>
      <c r="K8" s="16">
        <f t="shared" si="5"/>
        <v>0.19586470241353504</v>
      </c>
      <c r="L8" s="30"/>
      <c r="M8" s="6" t="s">
        <v>12</v>
      </c>
      <c r="N8" s="10">
        <f>SUM(H3:H8)</f>
        <v>0.9533552806957849</v>
      </c>
      <c r="O8" s="13">
        <f t="shared" ref="O8:Q8" si="10">SUM(I3:I8)</f>
        <v>0.95843634518947163</v>
      </c>
      <c r="P8" s="13">
        <f t="shared" si="10"/>
        <v>0.95627372570791669</v>
      </c>
      <c r="Q8" s="16">
        <f t="shared" si="10"/>
        <v>0.93561702881592146</v>
      </c>
    </row>
    <row r="9" spans="1:17" x14ac:dyDescent="0.25">
      <c r="A9" s="2" t="s">
        <v>6</v>
      </c>
      <c r="B9" s="4">
        <v>107611</v>
      </c>
      <c r="C9" s="4">
        <v>20729</v>
      </c>
      <c r="D9" s="4">
        <v>62535</v>
      </c>
      <c r="E9" s="4">
        <v>24347</v>
      </c>
      <c r="G9" s="7" t="s">
        <v>6</v>
      </c>
      <c r="H9" s="11">
        <f t="shared" si="2"/>
        <v>4.6644719304215147E-2</v>
      </c>
      <c r="I9" s="14">
        <f t="shared" si="3"/>
        <v>4.1563654810528365E-2</v>
      </c>
      <c r="J9" s="14">
        <f t="shared" si="4"/>
        <v>4.3726274292083263E-2</v>
      </c>
      <c r="K9" s="17">
        <f t="shared" si="5"/>
        <v>6.4382971184078652E-2</v>
      </c>
      <c r="L9" s="30"/>
      <c r="M9" s="7" t="s">
        <v>6</v>
      </c>
      <c r="N9" s="11">
        <f>SUM(H3:H9)</f>
        <v>1</v>
      </c>
      <c r="O9" s="14">
        <f t="shared" ref="O9:Q9" si="11">SUM(I3:I9)</f>
        <v>1</v>
      </c>
      <c r="P9" s="14">
        <f t="shared" si="11"/>
        <v>1</v>
      </c>
      <c r="Q9" s="17">
        <f t="shared" si="11"/>
        <v>1</v>
      </c>
    </row>
    <row r="10" spans="1:17" x14ac:dyDescent="0.25">
      <c r="A10" s="25" t="s">
        <v>4</v>
      </c>
      <c r="B10" s="26">
        <v>2307035</v>
      </c>
      <c r="C10" s="26">
        <v>498729</v>
      </c>
      <c r="D10" s="26">
        <v>1430147</v>
      </c>
      <c r="E10" s="26">
        <v>378159</v>
      </c>
    </row>
    <row r="12" spans="1:17" x14ac:dyDescent="0.25">
      <c r="B12" s="31" t="s">
        <v>5</v>
      </c>
      <c r="C12" s="32"/>
      <c r="D12" s="32"/>
      <c r="E12" s="33"/>
      <c r="H12" s="31" t="s">
        <v>17</v>
      </c>
      <c r="I12" s="32"/>
      <c r="J12" s="32"/>
      <c r="K12" s="33"/>
      <c r="N12" s="31" t="s">
        <v>13</v>
      </c>
      <c r="O12" s="32"/>
      <c r="P12" s="32"/>
      <c r="Q12" s="33"/>
    </row>
    <row r="13" spans="1:17" ht="17.100000000000001" customHeight="1" x14ac:dyDescent="0.25">
      <c r="B13" s="8" t="s">
        <v>0</v>
      </c>
      <c r="C13" s="8" t="s">
        <v>1</v>
      </c>
      <c r="D13" s="8" t="s">
        <v>2</v>
      </c>
      <c r="E13" s="8" t="s">
        <v>3</v>
      </c>
      <c r="H13" s="8" t="s">
        <v>0</v>
      </c>
      <c r="I13" s="8" t="s">
        <v>1</v>
      </c>
      <c r="J13" s="8" t="s">
        <v>2</v>
      </c>
      <c r="K13" s="8" t="s">
        <v>3</v>
      </c>
      <c r="N13" s="8" t="s">
        <v>0</v>
      </c>
      <c r="O13" s="8" t="s">
        <v>1</v>
      </c>
      <c r="P13" s="8" t="s">
        <v>2</v>
      </c>
      <c r="Q13" s="8" t="s">
        <v>3</v>
      </c>
    </row>
    <row r="14" spans="1:17" x14ac:dyDescent="0.25">
      <c r="A14" s="1" t="s">
        <v>7</v>
      </c>
      <c r="B14" s="19">
        <v>111249</v>
      </c>
      <c r="C14" s="20">
        <v>33389</v>
      </c>
      <c r="D14" s="20">
        <v>67737</v>
      </c>
      <c r="E14" s="21">
        <v>10123</v>
      </c>
      <c r="G14" s="5" t="s">
        <v>7</v>
      </c>
      <c r="H14" s="9">
        <f>B14/$B$21</f>
        <v>4.8221635129072599E-2</v>
      </c>
      <c r="I14" s="12">
        <f>C14/$C$21</f>
        <v>6.6948182279354118E-2</v>
      </c>
      <c r="J14" s="12">
        <f>D14/$D$21</f>
        <v>4.7363662616500261E-2</v>
      </c>
      <c r="K14" s="15">
        <f>E14/$E$21</f>
        <v>2.6769163235570222E-2</v>
      </c>
      <c r="M14" s="5" t="s">
        <v>7</v>
      </c>
      <c r="N14" s="9">
        <f>H14</f>
        <v>4.8221635129072599E-2</v>
      </c>
      <c r="O14" s="12">
        <f t="shared" ref="O14" si="12">I14</f>
        <v>6.6948182279354118E-2</v>
      </c>
      <c r="P14" s="12">
        <f t="shared" ref="P14" si="13">J14</f>
        <v>4.7363662616500261E-2</v>
      </c>
      <c r="Q14" s="15">
        <f t="shared" ref="Q14" si="14">K14</f>
        <v>2.6769163235570222E-2</v>
      </c>
    </row>
    <row r="15" spans="1:17" x14ac:dyDescent="0.25">
      <c r="A15" s="2" t="s">
        <v>8</v>
      </c>
      <c r="B15" s="22">
        <v>230343</v>
      </c>
      <c r="C15" s="23">
        <v>59266</v>
      </c>
      <c r="D15" s="23">
        <v>140453</v>
      </c>
      <c r="E15" s="24">
        <v>30624</v>
      </c>
      <c r="G15" s="6" t="s">
        <v>8</v>
      </c>
      <c r="H15" s="10">
        <f t="shared" ref="H15:H20" si="15">B15/$B$21</f>
        <v>9.9843738824941977E-2</v>
      </c>
      <c r="I15" s="13">
        <f t="shared" ref="I15:I20" si="16">C15/$C$21</f>
        <v>0.11883407622175571</v>
      </c>
      <c r="J15" s="13">
        <f t="shared" ref="J15:J20" si="17">D15/$D$21</f>
        <v>9.8208785530438478E-2</v>
      </c>
      <c r="K15" s="16">
        <f t="shared" ref="K15:K20" si="18">E15/$E$21</f>
        <v>8.0981809238970914E-2</v>
      </c>
      <c r="M15" s="6" t="s">
        <v>8</v>
      </c>
      <c r="N15" s="10">
        <f>H14+H15</f>
        <v>0.14806537395401459</v>
      </c>
      <c r="O15" s="13">
        <f t="shared" ref="O15" si="19">I14+I15</f>
        <v>0.18578225850110983</v>
      </c>
      <c r="P15" s="13">
        <f t="shared" ref="P15" si="20">J14+J15</f>
        <v>0.14557244814693873</v>
      </c>
      <c r="Q15" s="16">
        <f t="shared" ref="Q15" si="21">K14+K15</f>
        <v>0.10775097247454113</v>
      </c>
    </row>
    <row r="16" spans="1:17" x14ac:dyDescent="0.25">
      <c r="A16" s="2" t="s">
        <v>9</v>
      </c>
      <c r="B16" s="22">
        <v>249273</v>
      </c>
      <c r="C16" s="23">
        <v>50449</v>
      </c>
      <c r="D16" s="23">
        <v>153659</v>
      </c>
      <c r="E16" s="24">
        <v>45165</v>
      </c>
      <c r="G16" s="6" t="s">
        <v>9</v>
      </c>
      <c r="H16" s="10">
        <f t="shared" si="15"/>
        <v>0.10804907597847453</v>
      </c>
      <c r="I16" s="13">
        <f t="shared" si="16"/>
        <v>0.10115513635661852</v>
      </c>
      <c r="J16" s="13">
        <f t="shared" si="17"/>
        <v>0.10744280133440828</v>
      </c>
      <c r="K16" s="16">
        <f t="shared" si="18"/>
        <v>0.11943388891974011</v>
      </c>
      <c r="M16" s="6" t="s">
        <v>9</v>
      </c>
      <c r="N16" s="10">
        <f>H14+H15+H16</f>
        <v>0.25611444993248911</v>
      </c>
      <c r="O16" s="13">
        <f t="shared" ref="O16" si="22">I14+I15+I16</f>
        <v>0.28693739485772835</v>
      </c>
      <c r="P16" s="13">
        <f t="shared" ref="P16" si="23">J14+J15+J16</f>
        <v>0.25301524948134702</v>
      </c>
      <c r="Q16" s="16">
        <f t="shared" ref="Q16" si="24">K14+K15+K16</f>
        <v>0.22718486139428123</v>
      </c>
    </row>
    <row r="17" spans="1:17" x14ac:dyDescent="0.25">
      <c r="A17" s="2" t="s">
        <v>10</v>
      </c>
      <c r="B17" s="22">
        <v>645486</v>
      </c>
      <c r="C17" s="23">
        <v>134201</v>
      </c>
      <c r="D17" s="23">
        <v>415158</v>
      </c>
      <c r="E17" s="24">
        <v>96127</v>
      </c>
      <c r="G17" s="6" t="s">
        <v>10</v>
      </c>
      <c r="H17" s="10">
        <f t="shared" si="15"/>
        <v>0.27979029360196095</v>
      </c>
      <c r="I17" s="13">
        <f t="shared" si="16"/>
        <v>0.26908601665433535</v>
      </c>
      <c r="J17" s="13">
        <f t="shared" si="17"/>
        <v>0.29029043867518511</v>
      </c>
      <c r="K17" s="16">
        <f t="shared" si="18"/>
        <v>0.25419730853952965</v>
      </c>
      <c r="M17" s="6" t="s">
        <v>10</v>
      </c>
      <c r="N17" s="10">
        <f>SUM(H14:H17)</f>
        <v>0.53590474353445006</v>
      </c>
      <c r="O17" s="13">
        <f t="shared" ref="O17" si="25">SUM(I14:I17)</f>
        <v>0.55602341151206369</v>
      </c>
      <c r="P17" s="13">
        <f t="shared" ref="P17" si="26">SUM(J14:J17)</f>
        <v>0.54330568815653213</v>
      </c>
      <c r="Q17" s="16">
        <f t="shared" ref="Q17" si="27">SUM(K14:K17)</f>
        <v>0.48138216993381089</v>
      </c>
    </row>
    <row r="18" spans="1:17" x14ac:dyDescent="0.25">
      <c r="A18" s="2" t="s">
        <v>11</v>
      </c>
      <c r="B18" s="22">
        <v>569585</v>
      </c>
      <c r="C18" s="23">
        <v>121475</v>
      </c>
      <c r="D18" s="23">
        <v>353907</v>
      </c>
      <c r="E18" s="24">
        <v>94203</v>
      </c>
      <c r="G18" s="6" t="s">
        <v>11</v>
      </c>
      <c r="H18" s="10">
        <f t="shared" si="15"/>
        <v>0.24689048930770449</v>
      </c>
      <c r="I18" s="13">
        <f t="shared" si="16"/>
        <v>0.243569152786383</v>
      </c>
      <c r="J18" s="13">
        <f t="shared" si="17"/>
        <v>0.24746197418866731</v>
      </c>
      <c r="K18" s="16">
        <f t="shared" si="18"/>
        <v>0.2491095015588681</v>
      </c>
      <c r="M18" s="6" t="s">
        <v>11</v>
      </c>
      <c r="N18" s="10">
        <f>SUM(H14:H18)</f>
        <v>0.78279523284215458</v>
      </c>
      <c r="O18" s="13">
        <f t="shared" ref="O18" si="28">SUM(I14:I18)</f>
        <v>0.79959256429844672</v>
      </c>
      <c r="P18" s="13">
        <f t="shared" ref="P18" si="29">SUM(J14:J18)</f>
        <v>0.79076766234519946</v>
      </c>
      <c r="Q18" s="16">
        <f t="shared" ref="Q18" si="30">SUM(K14:K18)</f>
        <v>0.73049167149267902</v>
      </c>
    </row>
    <row r="19" spans="1:17" x14ac:dyDescent="0.25">
      <c r="A19" s="2" t="s">
        <v>12</v>
      </c>
      <c r="B19" s="22">
        <v>409344</v>
      </c>
      <c r="C19" s="23">
        <v>82743</v>
      </c>
      <c r="D19" s="23">
        <v>245800</v>
      </c>
      <c r="E19" s="24">
        <v>80801</v>
      </c>
      <c r="G19" s="6" t="s">
        <v>12</v>
      </c>
      <c r="H19" s="10">
        <f t="shared" si="15"/>
        <v>0.17743293881540592</v>
      </c>
      <c r="I19" s="13">
        <f t="shared" si="16"/>
        <v>0.16590773746864529</v>
      </c>
      <c r="J19" s="13">
        <f t="shared" si="17"/>
        <v>0.17187044408721622</v>
      </c>
      <c r="K19" s="16">
        <f t="shared" si="18"/>
        <v>0.21366938245552797</v>
      </c>
      <c r="M19" s="6" t="s">
        <v>12</v>
      </c>
      <c r="N19" s="10">
        <f>SUM(H14:H19)</f>
        <v>0.96022817165756047</v>
      </c>
      <c r="O19" s="13">
        <f t="shared" ref="O19" si="31">SUM(I14:I19)</f>
        <v>0.96550030176709201</v>
      </c>
      <c r="P19" s="13">
        <f t="shared" ref="P19" si="32">SUM(J14:J19)</f>
        <v>0.96263810643241565</v>
      </c>
      <c r="Q19" s="16">
        <f t="shared" ref="Q19" si="33">SUM(K14:K19)</f>
        <v>0.94416105394820704</v>
      </c>
    </row>
    <row r="20" spans="1:17" x14ac:dyDescent="0.25">
      <c r="A20" s="2" t="s">
        <v>6</v>
      </c>
      <c r="B20" s="22">
        <v>91755</v>
      </c>
      <c r="C20" s="23">
        <v>17206</v>
      </c>
      <c r="D20" s="23">
        <v>53433</v>
      </c>
      <c r="E20" s="24">
        <v>21116</v>
      </c>
      <c r="G20" s="7" t="s">
        <v>6</v>
      </c>
      <c r="H20" s="11">
        <f t="shared" si="15"/>
        <v>3.9771828342439537E-2</v>
      </c>
      <c r="I20" s="14">
        <f t="shared" si="16"/>
        <v>3.4499698232908049E-2</v>
      </c>
      <c r="J20" s="14">
        <f t="shared" si="17"/>
        <v>3.7361893567584313E-2</v>
      </c>
      <c r="K20" s="17">
        <f t="shared" si="18"/>
        <v>5.5838946051793029E-2</v>
      </c>
      <c r="M20" s="7" t="s">
        <v>6</v>
      </c>
      <c r="N20" s="11">
        <f>SUM(H14:H20)</f>
        <v>1</v>
      </c>
      <c r="O20" s="14">
        <f t="shared" ref="O20" si="34">SUM(I14:I20)</f>
        <v>1</v>
      </c>
      <c r="P20" s="14">
        <f t="shared" ref="P20" si="35">SUM(J14:J20)</f>
        <v>1</v>
      </c>
      <c r="Q20" s="17">
        <f t="shared" ref="Q20" si="36">SUM(K14:K20)</f>
        <v>1</v>
      </c>
    </row>
    <row r="21" spans="1:17" x14ac:dyDescent="0.25">
      <c r="A21" s="25" t="s">
        <v>4</v>
      </c>
      <c r="B21" s="27">
        <v>2307035</v>
      </c>
      <c r="C21" s="28">
        <v>498729</v>
      </c>
      <c r="D21" s="28">
        <v>1430147</v>
      </c>
      <c r="E21" s="29">
        <v>378159</v>
      </c>
    </row>
    <row r="23" spans="1:17" x14ac:dyDescent="0.25">
      <c r="H23" s="30"/>
      <c r="I23" s="30"/>
      <c r="J23" s="30"/>
      <c r="K23" s="30"/>
    </row>
    <row r="24" spans="1:17" x14ac:dyDescent="0.25">
      <c r="H24" s="30"/>
      <c r="I24" s="30"/>
      <c r="J24" s="30"/>
      <c r="K24" s="30"/>
    </row>
    <row r="25" spans="1:17" x14ac:dyDescent="0.25">
      <c r="H25" s="30"/>
      <c r="I25" s="30"/>
      <c r="J25" s="30"/>
      <c r="K25" s="30"/>
    </row>
    <row r="26" spans="1:17" x14ac:dyDescent="0.25">
      <c r="H26" s="30"/>
      <c r="I26" s="30"/>
      <c r="J26" s="30"/>
      <c r="K26" s="30"/>
    </row>
    <row r="27" spans="1:17" x14ac:dyDescent="0.25">
      <c r="H27" s="30"/>
      <c r="I27" s="30"/>
      <c r="J27" s="30"/>
      <c r="K27" s="30"/>
    </row>
    <row r="28" spans="1:17" x14ac:dyDescent="0.25">
      <c r="H28" s="30"/>
      <c r="I28" s="30"/>
      <c r="J28" s="30"/>
      <c r="K28" s="30"/>
    </row>
    <row r="29" spans="1:17" x14ac:dyDescent="0.25">
      <c r="H29" s="30"/>
      <c r="I29" s="30"/>
      <c r="J29" s="30"/>
      <c r="K29" s="30"/>
    </row>
  </sheetData>
  <mergeCells count="6">
    <mergeCell ref="H1:K1"/>
    <mergeCell ref="B1:E1"/>
    <mergeCell ref="H12:K12"/>
    <mergeCell ref="B12:E12"/>
    <mergeCell ref="N1:Q1"/>
    <mergeCell ref="N12:Q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Holt</dc:creator>
  <cp:lastModifiedBy>Sheriden Mckiniry</cp:lastModifiedBy>
  <dcterms:created xsi:type="dcterms:W3CDTF">2019-04-11T13:40:17Z</dcterms:created>
  <dcterms:modified xsi:type="dcterms:W3CDTF">2019-07-04T14:16:17Z</dcterms:modified>
</cp:coreProperties>
</file>